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0490" windowHeight="6720"/>
  </bookViews>
  <sheets>
    <sheet name="Сведения о независимой оценке  " sheetId="2" r:id="rId1"/>
  </sheets>
  <definedNames>
    <definedName name="_xlnm._FilterDatabase" localSheetId="0" hidden="1">'Сведения о независимой оценке  '!$B$1:$B$45</definedName>
  </definedNames>
  <calcPr calcId="125725"/>
</workbook>
</file>

<file path=xl/calcChain.xml><?xml version="1.0" encoding="utf-8"?>
<calcChain xmlns="http://schemas.openxmlformats.org/spreadsheetml/2006/main">
  <c r="S13" i="2"/>
  <c r="S44"/>
  <c r="O44"/>
  <c r="L44"/>
  <c r="I44"/>
  <c r="E44"/>
  <c r="S43"/>
  <c r="O43"/>
  <c r="L43"/>
  <c r="I43"/>
  <c r="E43"/>
  <c r="E42"/>
  <c r="D44"/>
  <c r="D43"/>
  <c r="E12"/>
  <c r="I12"/>
  <c r="L12"/>
  <c r="O12"/>
  <c r="S12"/>
  <c r="E13"/>
  <c r="I13"/>
  <c r="L13"/>
  <c r="O13"/>
  <c r="E14"/>
  <c r="I14"/>
  <c r="L14"/>
  <c r="O14"/>
  <c r="S14"/>
  <c r="E15"/>
  <c r="I15"/>
  <c r="L15"/>
  <c r="O15"/>
  <c r="S15"/>
  <c r="E16"/>
  <c r="I16"/>
  <c r="L16"/>
  <c r="O16"/>
  <c r="S16"/>
  <c r="E17"/>
  <c r="I17"/>
  <c r="L17"/>
  <c r="O17"/>
  <c r="S17"/>
  <c r="E18"/>
  <c r="I18"/>
  <c r="L18"/>
  <c r="O18"/>
  <c r="S18"/>
  <c r="E19"/>
  <c r="I19"/>
  <c r="L19"/>
  <c r="O19"/>
  <c r="S19"/>
  <c r="E20"/>
  <c r="I20"/>
  <c r="L20"/>
  <c r="O20"/>
  <c r="S20"/>
  <c r="E21"/>
  <c r="I21"/>
  <c r="L21"/>
  <c r="O21"/>
  <c r="S21"/>
  <c r="E22"/>
  <c r="I22"/>
  <c r="L22"/>
  <c r="O22"/>
  <c r="S22"/>
  <c r="E23"/>
  <c r="I23"/>
  <c r="L23"/>
  <c r="O23"/>
  <c r="S23"/>
  <c r="E24"/>
  <c r="I24"/>
  <c r="L24"/>
  <c r="O24"/>
  <c r="S24"/>
  <c r="E25"/>
  <c r="I25"/>
  <c r="L25"/>
  <c r="O25"/>
  <c r="S25"/>
  <c r="E26"/>
  <c r="I26"/>
  <c r="L26"/>
  <c r="O26"/>
  <c r="S26"/>
  <c r="E27"/>
  <c r="I27"/>
  <c r="L27"/>
  <c r="O27"/>
  <c r="S27"/>
  <c r="E28"/>
  <c r="I28"/>
  <c r="L28"/>
  <c r="O28"/>
  <c r="S28"/>
  <c r="E29"/>
  <c r="I29"/>
  <c r="L29"/>
  <c r="O29"/>
  <c r="S29"/>
  <c r="E30"/>
  <c r="I30"/>
  <c r="L30"/>
  <c r="O30"/>
  <c r="S30"/>
  <c r="E31"/>
  <c r="I31"/>
  <c r="L31"/>
  <c r="O31"/>
  <c r="S31"/>
  <c r="E32"/>
  <c r="I32"/>
  <c r="L32"/>
  <c r="O32"/>
  <c r="S32"/>
  <c r="E33"/>
  <c r="I33"/>
  <c r="L33"/>
  <c r="O33"/>
  <c r="S33"/>
  <c r="E34"/>
  <c r="I34"/>
  <c r="L34"/>
  <c r="O34"/>
  <c r="S34"/>
  <c r="E35"/>
  <c r="I35"/>
  <c r="L35"/>
  <c r="O35"/>
  <c r="S35"/>
  <c r="E36"/>
  <c r="I36"/>
  <c r="L36"/>
  <c r="O36"/>
  <c r="S36"/>
  <c r="E37"/>
  <c r="I37"/>
  <c r="L37"/>
  <c r="O37"/>
  <c r="S37"/>
  <c r="E38"/>
  <c r="I38"/>
  <c r="L38"/>
  <c r="O38"/>
  <c r="S38"/>
  <c r="E39"/>
  <c r="I39"/>
  <c r="L39"/>
  <c r="O39"/>
  <c r="S39"/>
  <c r="D12" l="1"/>
  <c r="D39"/>
  <c r="D37"/>
  <c r="D35"/>
  <c r="D33"/>
  <c r="D31"/>
  <c r="D29"/>
  <c r="D28"/>
  <c r="D26"/>
  <c r="D23"/>
  <c r="D21"/>
  <c r="D19"/>
  <c r="D17"/>
  <c r="D15"/>
  <c r="D13"/>
  <c r="D38"/>
  <c r="D36"/>
  <c r="D34"/>
  <c r="D32"/>
  <c r="D30"/>
  <c r="D27"/>
  <c r="D25"/>
  <c r="D24"/>
  <c r="D22"/>
  <c r="D20"/>
  <c r="D18"/>
  <c r="D16"/>
  <c r="D14"/>
  <c r="L40"/>
  <c r="L41"/>
  <c r="E40" l="1"/>
  <c r="I40"/>
  <c r="O40"/>
  <c r="S40"/>
  <c r="E41"/>
  <c r="I41"/>
  <c r="O41"/>
  <c r="S41"/>
  <c r="D40" l="1"/>
  <c r="D41"/>
  <c r="D42" l="1"/>
</calcChain>
</file>

<file path=xl/sharedStrings.xml><?xml version="1.0" encoding="utf-8"?>
<sst xmlns="http://schemas.openxmlformats.org/spreadsheetml/2006/main" count="113" uniqueCount="71">
  <si>
    <t>Количественные результаты независимой оценки качества оказания услуг организациями</t>
  </si>
  <si>
    <t>Публично-правовое образование</t>
  </si>
  <si>
    <t>14000000 - Белгородская область</t>
  </si>
  <si>
    <t>Сфера деятельности</t>
  </si>
  <si>
    <t>Период проведения независимой оценки</t>
  </si>
  <si>
    <t>Пожалуйста, вводите значения по показателям. Интегральные значения рассчитываются автоматически.</t>
  </si>
  <si>
    <t>№</t>
  </si>
  <si>
    <t>Учреждения</t>
  </si>
  <si>
    <t>Интегральное значение по совокупности общих и дополнительных критериев</t>
  </si>
  <si>
    <t>Интегральное значение в части показателей, характеризующих общий критерий оценки</t>
  </si>
  <si>
    <t>Показатели</t>
  </si>
  <si>
    <t>Общие критерии оценки</t>
  </si>
  <si>
    <t>1 - Открытость и доступность информации об организации культуры</t>
  </si>
  <si>
    <t>2 - Комфортность условий предоставления услуг</t>
  </si>
  <si>
    <t>3 - Доступность услуг для инвалидов</t>
  </si>
  <si>
    <t>4 - Доброжелательность, вежливость работников организации</t>
  </si>
  <si>
    <t>5 - Удовлетворенность условиями оказания услуг</t>
  </si>
  <si>
    <t xml:space="preserve">Шаблон сформирован </t>
  </si>
  <si>
    <t xml:space="preserve">3.1. Оборудование территории, прилегающей к организации, и ее помещений с учетом доступности для инвалидов:
- оборудование входных групп пандусами/подъемными платформами;
- наличие выделенных стоянок для автотранспортных средств инвалидов;
- наличие адаптированных лифтов, поручней, расширенных дверных проемов;
- наличие сменных кресел-колясок;
- наличие специально оборудованных санитарно-гигиенических помещений в организации.
</t>
  </si>
  <si>
    <t>4.1. Доля получателей услуг, удовлетворенных доброжелательностью, вежливостью работников организации, обеспечивающих первичный контакт и информирование получателя услуги (работники справочной, кассиры и прочее) при непосредственном обращении в организацию (в % от общего числа опрошенных получателей услуг).</t>
  </si>
  <si>
    <t>4.2. Доля получателей услуг, удовлетворенных доброжелательностью, вежливостью работников организации, обеспечивающих непосредственное оказание услуги при обращении в организацию (в % от общего числа опрошенных получателей услуг)</t>
  </si>
  <si>
    <t>4.3. Доля получателей услуг, удовлетворенных доброжелательностью, вежливостью работников организации при использовании дистанционных форм взаимодействия (по телефону, по электронной почте, с помощью электронных сервисов (подачи электронного обращения/жалоб/предложений, записи на получение услуги, получение консультации по оказываемым услугам и пр.)) (в % от общего числа опрошенных получателей услуг)</t>
  </si>
  <si>
    <t>5.2 Доля получателей услуг, удовлетворенных организационными условиями предоставления услуг</t>
  </si>
  <si>
    <t>Наименование муниципальных районов/городских округов</t>
  </si>
  <si>
    <t>2021 год</t>
  </si>
  <si>
    <t xml:space="preserve">МБДОУ детский сад №2 «Колокольчик» Старооскольского городского округа </t>
  </si>
  <si>
    <t xml:space="preserve">МБДОУ детский сад №10 «Светлячок» Старооскольского городского округа </t>
  </si>
  <si>
    <t xml:space="preserve">МАДОУ детский сад № 11 «Звёздочка» Старооскольского городского округа </t>
  </si>
  <si>
    <t xml:space="preserve">МБДОУ детский сад №14 «Солнышко» Старооскольского городского округа </t>
  </si>
  <si>
    <t xml:space="preserve">МБДОУ детский сад №15 «Дюймовочка» Старооскольского городского округа </t>
  </si>
  <si>
    <t xml:space="preserve">МБДОУ детский сад №16 «Ивушка» Старооскольского городского округа </t>
  </si>
  <si>
    <t xml:space="preserve">МБДОУ детский сад №19 «Родничок» Старооскольского городского округа </t>
  </si>
  <si>
    <t xml:space="preserve">МБДОУ детский сад № 22 «Улыбка» Старооскольского городского округа </t>
  </si>
  <si>
    <t xml:space="preserve">МБДОУ детский сад №24 «Берёзка» Старооскольского городского округа </t>
  </si>
  <si>
    <t xml:space="preserve">МБДОУ детский сад №25 «Троицкий» Старооскольского городского округа </t>
  </si>
  <si>
    <t xml:space="preserve">МБДОУ детский сад № 28 «Ладушки» Старооскольского городского округа </t>
  </si>
  <si>
    <t xml:space="preserve">МБДОУ детский сад №31 «Журавлик» Старооскольского городского округа </t>
  </si>
  <si>
    <t xml:space="preserve">МБДОУ детский сад №32 «Дружные ребята» Старооскольского городского округа </t>
  </si>
  <si>
    <t xml:space="preserve">МБДОУ детский сад №37 «Соловушка» Старооскоьского городского округа </t>
  </si>
  <si>
    <t xml:space="preserve">ООО «Перспектива» </t>
  </si>
  <si>
    <t xml:space="preserve">Муниципальное автономное общеобразовательное учреждение "Образовательный комплекс "Лицей № 3" имени С.П. Угаровой" Старооскольского городского округа </t>
  </si>
  <si>
    <t xml:space="preserve">Муниципальное бюджетное общеобразовательное учреждение "Средняя общеобразовательная школа №5 с углубленным изучением отдельных предметов" </t>
  </si>
  <si>
    <t xml:space="preserve">Муниципальное бюджетное общеобразовательное учреждение "Основная общеобразовательная школа №7" </t>
  </si>
  <si>
    <t xml:space="preserve">Муниципальное бюджетное общеобразовательное учреждение "Основная общеобразовательная школа №8" </t>
  </si>
  <si>
    <t xml:space="preserve">Муниципальное бюджетное общеобразовательное учреждение "Основная общеобразовательная школа №9" </t>
  </si>
  <si>
    <t xml:space="preserve">Муниципальное бюджетное общеобразовательное учреждение "Средняя общеобразовательная школа №11" </t>
  </si>
  <si>
    <t xml:space="preserve">Муниципальное бюджетное общеобразовательное учреждение "Средняя общеобразовательная школа №12 с углубленным изучением отдельных предметов" </t>
  </si>
  <si>
    <t xml:space="preserve">Муниципальное бюджетное общеобразовательное учреждение "ЦО "Перспектива" </t>
  </si>
  <si>
    <t xml:space="preserve">Муниципальное бюджетное общеобразовательное учреждение "Средняя общеобразовательная школа №14" имени А.М.Мамонова </t>
  </si>
  <si>
    <t xml:space="preserve">Муниципальное бюджетное общеобразовательное учреждение "Средняя общеобразовательная школа №16 с углубленным изучением отдельных предметов" </t>
  </si>
  <si>
    <t xml:space="preserve">Муниципальное бюджетное общеобразовательное учреждение "Гимназия № 18" </t>
  </si>
  <si>
    <t xml:space="preserve">Муниципальное автономное общеобразовательное учреждение "Средняя школа № 19 -корпус кадет "Виктория" Старооскольского городского округа </t>
  </si>
  <si>
    <t xml:space="preserve">Областное государственное бюджетное общеобразовательное учреждение "Средняя общеобразовательная школа №20 с углубленным изучением отдельных предметов г. Старого Оскола" </t>
  </si>
  <si>
    <t xml:space="preserve">Муниципальное бюджетное общеобразовательное учреждение «Основная общеобразовательная Незнамовская школа» </t>
  </si>
  <si>
    <t xml:space="preserve">Муниципальное бюджетное учреждение дополнительного образования «Центр дополнительного образования «Одаренность» Старооскольского городского округа </t>
  </si>
  <si>
    <t>? - Образование</t>
  </si>
  <si>
    <t>1.1. Соответствие информации о деятельности организации образования, размещенной на общедоступных информационных ресурсах, ее содержанию и порядку (форме), установленным законодательными и иными нормативными правовыми актами Российской Федерации</t>
  </si>
  <si>
    <t xml:space="preserve">1.2. Наличие на официальном сайте организации образования информации о дистанционных способах обратной связи и взаимодействия с получателями услуг и их функционирование
</t>
  </si>
  <si>
    <t>1.3 Доля получателей услуг, удовлетворенных открытостью, полнотой и доступностью информации о деятельности организации образования</t>
  </si>
  <si>
    <t>2.1. Обеспечение в организации образования комфортных условий предоставления услуг</t>
  </si>
  <si>
    <t xml:space="preserve">2.3. Доля получателей услуг удовлетворенных комфортностью предоставления услуг организацией образования
</t>
  </si>
  <si>
    <t>5.1 Доля получателей услуг, которые готовы рекомендовать организацию образования родственникам и знакомым (могли бы ее рекомендовать, если бы была возможность выбора организации социальной сферы)</t>
  </si>
  <si>
    <t xml:space="preserve">5.3 Доля получателей услуг, удовлетворенных в целом условиями оказания услуг в организации образования
 </t>
  </si>
  <si>
    <t>Старооскольский район</t>
  </si>
  <si>
    <t>3.2. Доля получателей услуг, удовлетворенных доступностью услуг для инвалидов (в % от общего числа опрошенных получателей услуг – инвалидов).</t>
  </si>
  <si>
    <t>СГО</t>
  </si>
  <si>
    <t>ОО</t>
  </si>
  <si>
    <t>ДОО</t>
  </si>
  <si>
    <t>ДОП</t>
  </si>
  <si>
    <t>оо</t>
  </si>
  <si>
    <t>доо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</si>
</sst>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92CDDC"/>
      </patternFill>
    </fill>
    <fill>
      <patternFill patternType="solid">
        <fgColor rgb="FFB7DEE8"/>
      </patternFill>
    </fill>
    <fill>
      <patternFill patternType="solid">
        <fgColor rgb="FFDAEEF3"/>
      </patternFill>
    </fill>
    <fill>
      <patternFill patternType="solid">
        <fgColor rgb="FFEEECE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7" fillId="10" borderId="1">
      <alignment horizontal="center" vertical="center"/>
    </xf>
  </cellStyleXfs>
  <cellXfs count="41">
    <xf numFmtId="0" fontId="0" fillId="0" borderId="0" xfId="0"/>
    <xf numFmtId="0" fontId="1" fillId="5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2" fillId="4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2" fontId="6" fillId="7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6" fillId="6" borderId="1" xfId="0" applyNumberFormat="1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vertical="top" wrapText="1"/>
    </xf>
    <xf numFmtId="0" fontId="0" fillId="0" borderId="0" xfId="0" applyAlignment="1">
      <alignment horizontal="center"/>
    </xf>
    <xf numFmtId="0" fontId="1" fillId="6" borderId="1" xfId="0" applyFont="1" applyFill="1" applyBorder="1" applyAlignment="1">
      <alignment horizontal="left" vertical="top" wrapText="1"/>
    </xf>
    <xf numFmtId="0" fontId="1" fillId="6" borderId="1" xfId="0" applyFont="1" applyFill="1" applyBorder="1" applyAlignment="1">
      <alignment horizontal="center" vertical="top" wrapText="1"/>
    </xf>
    <xf numFmtId="0" fontId="1" fillId="9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/>
    </xf>
    <xf numFmtId="2" fontId="0" fillId="0" borderId="0" xfId="0" applyNumberFormat="1"/>
    <xf numFmtId="0" fontId="1" fillId="9" borderId="6" xfId="0" applyFont="1" applyFill="1" applyBorder="1" applyAlignment="1">
      <alignment vertical="top" wrapText="1"/>
    </xf>
    <xf numFmtId="0" fontId="2" fillId="9" borderId="6" xfId="0" applyFont="1" applyFill="1" applyBorder="1" applyAlignment="1">
      <alignment vertical="top" wrapText="1"/>
    </xf>
    <xf numFmtId="2" fontId="6" fillId="11" borderId="1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</cellXfs>
  <cellStyles count="2">
    <cellStyle name="Обычный" xfId="0" builtinId="0" customBuiltin="1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45"/>
  <sheetViews>
    <sheetView tabSelected="1" topLeftCell="A40" zoomScaleNormal="100" workbookViewId="0">
      <selection activeCell="I43" sqref="I43"/>
    </sheetView>
  </sheetViews>
  <sheetFormatPr defaultRowHeight="15"/>
  <cols>
    <col min="1" max="1" width="5.42578125" style="11" customWidth="1"/>
    <col min="2" max="2" width="49.28515625" customWidth="1"/>
    <col min="3" max="3" width="46.5703125" customWidth="1"/>
    <col min="4" max="4" width="14" customWidth="1"/>
    <col min="5" max="5" width="11.28515625" customWidth="1"/>
    <col min="6" max="8" width="15.5703125" customWidth="1"/>
    <col min="9" max="9" width="10.7109375" customWidth="1"/>
    <col min="10" max="11" width="15.5703125" customWidth="1"/>
    <col min="12" max="12" width="11.140625" customWidth="1"/>
    <col min="13" max="15" width="15.5703125" customWidth="1"/>
    <col min="16" max="16" width="11.140625" customWidth="1"/>
    <col min="17" max="19" width="15.5703125" customWidth="1"/>
    <col min="20" max="20" width="10.28515625" customWidth="1"/>
    <col min="21" max="23" width="15.5703125" customWidth="1"/>
  </cols>
  <sheetData>
    <row r="1" spans="1:36" ht="15.75" customHeight="1">
      <c r="A1" s="40" t="s">
        <v>0</v>
      </c>
      <c r="B1" s="40"/>
      <c r="C1" s="40"/>
      <c r="D1" s="40"/>
      <c r="E1" s="40"/>
    </row>
    <row r="2" spans="1:36" ht="15.75" customHeight="1">
      <c r="A2" s="38" t="s">
        <v>17</v>
      </c>
      <c r="B2" s="38"/>
      <c r="C2" s="39"/>
    </row>
    <row r="3" spans="1:36" ht="15.75" customHeight="1">
      <c r="A3" s="40" t="s">
        <v>1</v>
      </c>
      <c r="B3" s="40"/>
      <c r="C3" s="40"/>
      <c r="D3" s="39" t="s">
        <v>2</v>
      </c>
      <c r="E3" s="39"/>
      <c r="F3" s="39"/>
    </row>
    <row r="4" spans="1:36" ht="15.75" customHeight="1">
      <c r="A4" s="40" t="s">
        <v>3</v>
      </c>
      <c r="B4" s="40"/>
      <c r="C4" s="40"/>
      <c r="D4" s="39" t="s">
        <v>55</v>
      </c>
      <c r="E4" s="39"/>
      <c r="F4" s="39"/>
    </row>
    <row r="5" spans="1:36" ht="31.5" customHeight="1">
      <c r="A5" s="40" t="s">
        <v>4</v>
      </c>
      <c r="B5" s="40"/>
      <c r="C5" s="40"/>
      <c r="D5" s="5" t="s">
        <v>24</v>
      </c>
    </row>
    <row r="6" spans="1:36">
      <c r="C6" s="2"/>
    </row>
    <row r="7" spans="1:36" ht="15.75" customHeight="1">
      <c r="A7" s="29" t="s">
        <v>5</v>
      </c>
      <c r="B7" s="29"/>
      <c r="C7" s="29"/>
      <c r="D7" s="29"/>
      <c r="E7" s="29"/>
      <c r="F7" s="29"/>
    </row>
    <row r="8" spans="1:36" ht="15.75" customHeight="1">
      <c r="A8" s="30" t="s">
        <v>6</v>
      </c>
      <c r="B8" s="30" t="s">
        <v>23</v>
      </c>
      <c r="C8" s="33" t="s">
        <v>7</v>
      </c>
      <c r="D8" s="33" t="s">
        <v>8</v>
      </c>
      <c r="E8" s="26" t="s">
        <v>11</v>
      </c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8"/>
    </row>
    <row r="9" spans="1:36" ht="33.75" customHeight="1">
      <c r="A9" s="31"/>
      <c r="B9" s="36"/>
      <c r="C9" s="34"/>
      <c r="D9" s="34"/>
      <c r="E9" s="23" t="s">
        <v>12</v>
      </c>
      <c r="F9" s="24"/>
      <c r="G9" s="24"/>
      <c r="H9" s="25"/>
      <c r="I9" s="23" t="s">
        <v>13</v>
      </c>
      <c r="J9" s="24"/>
      <c r="K9" s="25"/>
      <c r="L9" s="23" t="s">
        <v>14</v>
      </c>
      <c r="M9" s="24"/>
      <c r="N9" s="24"/>
      <c r="O9" s="25"/>
      <c r="P9" s="23" t="s">
        <v>15</v>
      </c>
      <c r="Q9" s="24"/>
      <c r="R9" s="24"/>
      <c r="S9" s="25"/>
      <c r="T9" s="23" t="s">
        <v>16</v>
      </c>
      <c r="U9" s="24"/>
      <c r="V9" s="25"/>
    </row>
    <row r="10" spans="1:36" ht="15.75">
      <c r="A10" s="31"/>
      <c r="B10" s="36"/>
      <c r="C10" s="34"/>
      <c r="D10" s="34"/>
      <c r="E10" s="20" t="s">
        <v>10</v>
      </c>
      <c r="F10" s="21"/>
      <c r="G10" s="21"/>
      <c r="H10" s="22"/>
      <c r="I10" s="20" t="s">
        <v>10</v>
      </c>
      <c r="J10" s="21"/>
      <c r="K10" s="22"/>
      <c r="L10" s="20" t="s">
        <v>10</v>
      </c>
      <c r="M10" s="21"/>
      <c r="N10" s="21"/>
      <c r="O10" s="22"/>
      <c r="P10" s="20" t="s">
        <v>10</v>
      </c>
      <c r="Q10" s="21"/>
      <c r="R10" s="21"/>
      <c r="S10" s="22"/>
      <c r="T10" s="20" t="s">
        <v>10</v>
      </c>
      <c r="U10" s="21"/>
      <c r="V10" s="22"/>
    </row>
    <row r="11" spans="1:36" ht="276" customHeight="1">
      <c r="A11" s="32"/>
      <c r="B11" s="37"/>
      <c r="C11" s="35"/>
      <c r="D11" s="35"/>
      <c r="E11" s="3" t="s">
        <v>9</v>
      </c>
      <c r="F11" s="4" t="s">
        <v>56</v>
      </c>
      <c r="G11" s="1" t="s">
        <v>57</v>
      </c>
      <c r="H11" s="4" t="s">
        <v>58</v>
      </c>
      <c r="I11" s="3" t="s">
        <v>9</v>
      </c>
      <c r="J11" s="1" t="s">
        <v>59</v>
      </c>
      <c r="K11" s="1" t="s">
        <v>60</v>
      </c>
      <c r="L11" s="3" t="s">
        <v>9</v>
      </c>
      <c r="M11" s="1" t="s">
        <v>18</v>
      </c>
      <c r="N11" s="1" t="s">
        <v>64</v>
      </c>
      <c r="O11" s="3" t="s">
        <v>9</v>
      </c>
      <c r="P11" s="1" t="s">
        <v>19</v>
      </c>
      <c r="Q11" s="1" t="s">
        <v>20</v>
      </c>
      <c r="R11" s="1" t="s">
        <v>21</v>
      </c>
      <c r="S11" s="3" t="s">
        <v>9</v>
      </c>
      <c r="T11" s="1" t="s">
        <v>61</v>
      </c>
      <c r="U11" s="1" t="s">
        <v>22</v>
      </c>
      <c r="V11" s="1" t="s">
        <v>62</v>
      </c>
    </row>
    <row r="12" spans="1:36" ht="31.5">
      <c r="A12" s="14">
        <v>203</v>
      </c>
      <c r="B12" s="12" t="s">
        <v>63</v>
      </c>
      <c r="C12" s="10" t="s">
        <v>25</v>
      </c>
      <c r="D12" s="9">
        <f t="shared" ref="D12:D28" si="0">(E12+I12+L12+O12+S12)/5</f>
        <v>90.688181818181832</v>
      </c>
      <c r="E12" s="7">
        <f t="shared" ref="E12:E41" si="1">F12*0.3+G12*0.3+H12*0.4</f>
        <v>84.960000000000008</v>
      </c>
      <c r="F12" s="15">
        <v>90</v>
      </c>
      <c r="G12" s="15">
        <v>100</v>
      </c>
      <c r="H12" s="15">
        <v>69.900000000000006</v>
      </c>
      <c r="I12" s="7">
        <f t="shared" ref="I12:I41" si="2">J12*0.5+K12*0.5</f>
        <v>91.090909090909093</v>
      </c>
      <c r="J12" s="8">
        <v>89.181818181818187</v>
      </c>
      <c r="K12" s="15">
        <v>93</v>
      </c>
      <c r="L12" s="7">
        <f t="shared" ref="L12:L41" si="3">M12*0.5+N12*0.5</f>
        <v>90.9</v>
      </c>
      <c r="M12" s="15">
        <v>90.9</v>
      </c>
      <c r="N12" s="15">
        <v>90.9</v>
      </c>
      <c r="O12" s="6">
        <f t="shared" ref="O12:O41" si="4">P12*0.4+Q12*0.4+R12*0.2</f>
        <v>89.920000000000016</v>
      </c>
      <c r="P12" s="15">
        <v>94.4</v>
      </c>
      <c r="Q12" s="15">
        <v>97.2</v>
      </c>
      <c r="R12" s="15">
        <v>66.400000000000006</v>
      </c>
      <c r="S12" s="7">
        <f t="shared" ref="S12:S41" si="5">T12*0.3+U12*0.2+V12*0.5</f>
        <v>96.57</v>
      </c>
      <c r="T12" s="15">
        <v>95.1</v>
      </c>
      <c r="U12" s="15">
        <v>97.2</v>
      </c>
      <c r="V12" s="15">
        <v>97.2</v>
      </c>
      <c r="AJ12" s="16"/>
    </row>
    <row r="13" spans="1:36" ht="31.5">
      <c r="A13" s="13">
        <v>204</v>
      </c>
      <c r="B13" s="12" t="s">
        <v>63</v>
      </c>
      <c r="C13" s="10" t="s">
        <v>26</v>
      </c>
      <c r="D13" s="9">
        <f t="shared" si="0"/>
        <v>88.739090909090919</v>
      </c>
      <c r="E13" s="7">
        <f t="shared" si="1"/>
        <v>80.960000000000008</v>
      </c>
      <c r="F13" s="15">
        <v>80</v>
      </c>
      <c r="G13" s="15">
        <v>100</v>
      </c>
      <c r="H13" s="15">
        <v>67.400000000000006</v>
      </c>
      <c r="I13" s="7">
        <f t="shared" si="2"/>
        <v>85.99545454545455</v>
      </c>
      <c r="J13" s="8">
        <v>83.790909090909096</v>
      </c>
      <c r="K13" s="15">
        <v>88.2</v>
      </c>
      <c r="L13" s="7">
        <f t="shared" si="3"/>
        <v>90</v>
      </c>
      <c r="M13" s="15">
        <v>90</v>
      </c>
      <c r="N13" s="15">
        <v>90</v>
      </c>
      <c r="O13" s="6">
        <f t="shared" si="4"/>
        <v>90.48</v>
      </c>
      <c r="P13" s="15">
        <v>96.4</v>
      </c>
      <c r="Q13" s="15">
        <v>98.6</v>
      </c>
      <c r="R13" s="15">
        <v>62.4</v>
      </c>
      <c r="S13" s="7">
        <f>T13*0.3+U13*0.2+V13*0.5</f>
        <v>96.259999999999991</v>
      </c>
      <c r="T13" s="15">
        <v>92.3</v>
      </c>
      <c r="U13" s="15">
        <v>98.6</v>
      </c>
      <c r="V13" s="15">
        <v>97.7</v>
      </c>
      <c r="AJ13" s="16"/>
    </row>
    <row r="14" spans="1:36" ht="31.5">
      <c r="A14" s="14">
        <v>205</v>
      </c>
      <c r="B14" s="12" t="s">
        <v>63</v>
      </c>
      <c r="C14" s="10" t="s">
        <v>27</v>
      </c>
      <c r="D14" s="9">
        <f t="shared" si="0"/>
        <v>96.746181818181824</v>
      </c>
      <c r="E14" s="7">
        <f t="shared" si="1"/>
        <v>91.44</v>
      </c>
      <c r="F14" s="15">
        <v>80</v>
      </c>
      <c r="G14" s="15">
        <v>100</v>
      </c>
      <c r="H14" s="15">
        <v>93.6</v>
      </c>
      <c r="I14" s="7">
        <f t="shared" si="2"/>
        <v>98.390909090909105</v>
      </c>
      <c r="J14" s="8">
        <v>97.38181818181819</v>
      </c>
      <c r="K14" s="15">
        <v>99.4</v>
      </c>
      <c r="L14" s="7">
        <f t="shared" si="3"/>
        <v>98.2</v>
      </c>
      <c r="M14" s="15">
        <v>100</v>
      </c>
      <c r="N14" s="15">
        <v>96.4</v>
      </c>
      <c r="O14" s="6">
        <f t="shared" si="4"/>
        <v>96.820000000000007</v>
      </c>
      <c r="P14" s="15">
        <v>99.4</v>
      </c>
      <c r="Q14" s="15">
        <v>98.8</v>
      </c>
      <c r="R14" s="15">
        <v>87.7</v>
      </c>
      <c r="S14" s="7">
        <f t="shared" si="5"/>
        <v>98.88</v>
      </c>
      <c r="T14" s="15">
        <v>98.8</v>
      </c>
      <c r="U14" s="15">
        <v>97.7</v>
      </c>
      <c r="V14" s="15">
        <v>99.4</v>
      </c>
      <c r="AJ14" s="16"/>
    </row>
    <row r="15" spans="1:36" ht="31.5">
      <c r="A15" s="13">
        <v>206</v>
      </c>
      <c r="B15" s="12" t="s">
        <v>63</v>
      </c>
      <c r="C15" s="10" t="s">
        <v>28</v>
      </c>
      <c r="D15" s="9">
        <f t="shared" si="0"/>
        <v>98.230909090909094</v>
      </c>
      <c r="E15" s="7">
        <f t="shared" si="1"/>
        <v>98.4</v>
      </c>
      <c r="F15" s="15">
        <v>100</v>
      </c>
      <c r="G15" s="15">
        <v>100</v>
      </c>
      <c r="H15" s="15">
        <v>96</v>
      </c>
      <c r="I15" s="7">
        <f t="shared" si="2"/>
        <v>97.454545454545453</v>
      </c>
      <c r="J15" s="8">
        <v>97.909090909090907</v>
      </c>
      <c r="K15" s="15">
        <v>97</v>
      </c>
      <c r="L15" s="7">
        <f t="shared" si="3"/>
        <v>97.5</v>
      </c>
      <c r="M15" s="15">
        <v>95</v>
      </c>
      <c r="N15" s="15">
        <v>100</v>
      </c>
      <c r="O15" s="6">
        <f t="shared" si="4"/>
        <v>97.8</v>
      </c>
      <c r="P15" s="15">
        <v>100</v>
      </c>
      <c r="Q15" s="15">
        <v>100</v>
      </c>
      <c r="R15" s="15">
        <v>89</v>
      </c>
      <c r="S15" s="7">
        <f t="shared" si="5"/>
        <v>100</v>
      </c>
      <c r="T15" s="15">
        <v>100</v>
      </c>
      <c r="U15" s="15">
        <v>100</v>
      </c>
      <c r="V15" s="15">
        <v>100</v>
      </c>
      <c r="AJ15" s="16"/>
    </row>
    <row r="16" spans="1:36" ht="31.5">
      <c r="A16" s="14">
        <v>207</v>
      </c>
      <c r="B16" s="12" t="s">
        <v>63</v>
      </c>
      <c r="C16" s="10" t="s">
        <v>29</v>
      </c>
      <c r="D16" s="9">
        <f t="shared" si="0"/>
        <v>98.526909090909086</v>
      </c>
      <c r="E16" s="7">
        <f t="shared" si="1"/>
        <v>95.44</v>
      </c>
      <c r="F16" s="15">
        <v>100</v>
      </c>
      <c r="G16" s="15">
        <v>100</v>
      </c>
      <c r="H16" s="15">
        <v>88.6</v>
      </c>
      <c r="I16" s="7">
        <f t="shared" si="2"/>
        <v>98.954545454545453</v>
      </c>
      <c r="J16" s="8">
        <v>97.909090909090907</v>
      </c>
      <c r="K16" s="15">
        <v>100</v>
      </c>
      <c r="L16" s="7">
        <f t="shared" si="3"/>
        <v>100</v>
      </c>
      <c r="M16" s="15">
        <v>100</v>
      </c>
      <c r="N16" s="15">
        <v>100</v>
      </c>
      <c r="O16" s="6">
        <f t="shared" si="4"/>
        <v>98.240000000000009</v>
      </c>
      <c r="P16" s="15">
        <v>100</v>
      </c>
      <c r="Q16" s="15">
        <v>100</v>
      </c>
      <c r="R16" s="15">
        <v>91.2</v>
      </c>
      <c r="S16" s="7">
        <f t="shared" si="5"/>
        <v>100</v>
      </c>
      <c r="T16" s="15">
        <v>100</v>
      </c>
      <c r="U16" s="15">
        <v>100</v>
      </c>
      <c r="V16" s="15">
        <v>100</v>
      </c>
      <c r="AJ16" s="16"/>
    </row>
    <row r="17" spans="1:36" ht="31.5">
      <c r="A17" s="14">
        <v>208</v>
      </c>
      <c r="B17" s="12" t="s">
        <v>63</v>
      </c>
      <c r="C17" s="10" t="s">
        <v>30</v>
      </c>
      <c r="D17" s="9">
        <f t="shared" si="0"/>
        <v>97.24581818181818</v>
      </c>
      <c r="E17" s="7">
        <f t="shared" si="1"/>
        <v>92.360000000000014</v>
      </c>
      <c r="F17" s="15">
        <v>100</v>
      </c>
      <c r="G17" s="15">
        <v>100</v>
      </c>
      <c r="H17" s="15">
        <v>80.900000000000006</v>
      </c>
      <c r="I17" s="7">
        <f t="shared" si="2"/>
        <v>96.809090909090912</v>
      </c>
      <c r="J17" s="8">
        <v>95.11818181818181</v>
      </c>
      <c r="K17" s="15">
        <v>98.5</v>
      </c>
      <c r="L17" s="7">
        <f t="shared" si="3"/>
        <v>100</v>
      </c>
      <c r="M17" s="15">
        <v>100</v>
      </c>
      <c r="N17" s="15">
        <v>100</v>
      </c>
      <c r="O17" s="6">
        <f t="shared" si="4"/>
        <v>97.06</v>
      </c>
      <c r="P17" s="15">
        <v>100</v>
      </c>
      <c r="Q17" s="15">
        <v>100</v>
      </c>
      <c r="R17" s="15">
        <v>85.3</v>
      </c>
      <c r="S17" s="7">
        <f t="shared" si="5"/>
        <v>100</v>
      </c>
      <c r="T17" s="15">
        <v>100</v>
      </c>
      <c r="U17" s="15">
        <v>100</v>
      </c>
      <c r="V17" s="15">
        <v>100</v>
      </c>
      <c r="AJ17" s="16"/>
    </row>
    <row r="18" spans="1:36" ht="31.5">
      <c r="A18" s="13">
        <v>209</v>
      </c>
      <c r="B18" s="12" t="s">
        <v>63</v>
      </c>
      <c r="C18" s="10" t="s">
        <v>31</v>
      </c>
      <c r="D18" s="9">
        <f t="shared" si="0"/>
        <v>97.60981818181817</v>
      </c>
      <c r="E18" s="7">
        <f t="shared" si="1"/>
        <v>92.68</v>
      </c>
      <c r="F18" s="15">
        <v>90</v>
      </c>
      <c r="G18" s="15">
        <v>100</v>
      </c>
      <c r="H18" s="15">
        <v>89.2</v>
      </c>
      <c r="I18" s="7">
        <f t="shared" si="2"/>
        <v>98.609090909090895</v>
      </c>
      <c r="J18" s="8">
        <v>98.418181818181807</v>
      </c>
      <c r="K18" s="15">
        <v>98.8</v>
      </c>
      <c r="L18" s="7">
        <f t="shared" si="3"/>
        <v>100</v>
      </c>
      <c r="M18" s="15">
        <v>100</v>
      </c>
      <c r="N18" s="15">
        <v>100</v>
      </c>
      <c r="O18" s="6">
        <f t="shared" si="4"/>
        <v>96.88000000000001</v>
      </c>
      <c r="P18" s="15">
        <v>99.4</v>
      </c>
      <c r="Q18" s="15">
        <v>99.4</v>
      </c>
      <c r="R18" s="15">
        <v>86.8</v>
      </c>
      <c r="S18" s="7">
        <f t="shared" si="5"/>
        <v>99.88</v>
      </c>
      <c r="T18" s="15">
        <v>100</v>
      </c>
      <c r="U18" s="15">
        <v>99.4</v>
      </c>
      <c r="V18" s="15">
        <v>100</v>
      </c>
      <c r="AJ18" s="16"/>
    </row>
    <row r="19" spans="1:36" ht="31.5">
      <c r="A19" s="14">
        <v>210</v>
      </c>
      <c r="B19" s="12" t="s">
        <v>63</v>
      </c>
      <c r="C19" s="10" t="s">
        <v>32</v>
      </c>
      <c r="D19" s="9">
        <f t="shared" si="0"/>
        <v>98.047818181818187</v>
      </c>
      <c r="E19" s="7">
        <f t="shared" si="1"/>
        <v>95.960000000000008</v>
      </c>
      <c r="F19" s="15">
        <v>100</v>
      </c>
      <c r="G19" s="15">
        <v>100</v>
      </c>
      <c r="H19" s="15">
        <v>89.9</v>
      </c>
      <c r="I19" s="7">
        <f t="shared" si="2"/>
        <v>98.759090909090901</v>
      </c>
      <c r="J19" s="8">
        <v>97.518181818181802</v>
      </c>
      <c r="K19" s="15">
        <v>100</v>
      </c>
      <c r="L19" s="7">
        <f t="shared" si="3"/>
        <v>97.3</v>
      </c>
      <c r="M19" s="15">
        <v>97.3</v>
      </c>
      <c r="N19" s="15">
        <v>97.3</v>
      </c>
      <c r="O19" s="6">
        <f t="shared" si="4"/>
        <v>98.22</v>
      </c>
      <c r="P19" s="15">
        <v>100</v>
      </c>
      <c r="Q19" s="15">
        <v>100</v>
      </c>
      <c r="R19" s="15">
        <v>91.1</v>
      </c>
      <c r="S19" s="7">
        <f t="shared" si="5"/>
        <v>100</v>
      </c>
      <c r="T19" s="15">
        <v>100</v>
      </c>
      <c r="U19" s="15">
        <v>100</v>
      </c>
      <c r="V19" s="15">
        <v>100</v>
      </c>
      <c r="AJ19" s="16"/>
    </row>
    <row r="20" spans="1:36" ht="31.5">
      <c r="A20" s="13">
        <v>211</v>
      </c>
      <c r="B20" s="12" t="s">
        <v>63</v>
      </c>
      <c r="C20" s="10" t="s">
        <v>33</v>
      </c>
      <c r="D20" s="9">
        <f t="shared" si="0"/>
        <v>94.896000000000001</v>
      </c>
      <c r="E20" s="7">
        <f t="shared" si="1"/>
        <v>85.12</v>
      </c>
      <c r="F20" s="15">
        <v>80</v>
      </c>
      <c r="G20" s="15">
        <v>100</v>
      </c>
      <c r="H20" s="15">
        <v>77.8</v>
      </c>
      <c r="I20" s="7">
        <f t="shared" si="2"/>
        <v>99.85</v>
      </c>
      <c r="J20" s="8">
        <v>99.699999999999989</v>
      </c>
      <c r="K20" s="15">
        <v>100</v>
      </c>
      <c r="L20" s="7">
        <f t="shared" si="3"/>
        <v>92.85</v>
      </c>
      <c r="M20" s="15">
        <v>90.5</v>
      </c>
      <c r="N20" s="15">
        <v>95.2</v>
      </c>
      <c r="O20" s="6">
        <f t="shared" si="4"/>
        <v>96.88</v>
      </c>
      <c r="P20" s="15">
        <v>100</v>
      </c>
      <c r="Q20" s="15">
        <v>100</v>
      </c>
      <c r="R20" s="15">
        <v>84.4</v>
      </c>
      <c r="S20" s="7">
        <f t="shared" si="5"/>
        <v>99.78</v>
      </c>
      <c r="T20" s="15">
        <v>100</v>
      </c>
      <c r="U20" s="15">
        <v>98.9</v>
      </c>
      <c r="V20" s="15">
        <v>100</v>
      </c>
      <c r="AJ20" s="16"/>
    </row>
    <row r="21" spans="1:36" ht="31.5">
      <c r="A21" s="14">
        <v>212</v>
      </c>
      <c r="B21" s="12" t="s">
        <v>63</v>
      </c>
      <c r="C21" s="10" t="s">
        <v>34</v>
      </c>
      <c r="D21" s="9">
        <f t="shared" si="0"/>
        <v>95.354545454545473</v>
      </c>
      <c r="E21" s="7">
        <f t="shared" si="1"/>
        <v>92.44</v>
      </c>
      <c r="F21" s="15">
        <v>100</v>
      </c>
      <c r="G21" s="15">
        <v>100</v>
      </c>
      <c r="H21" s="15">
        <v>81.099999999999994</v>
      </c>
      <c r="I21" s="7">
        <f t="shared" si="2"/>
        <v>95.52272727272728</v>
      </c>
      <c r="J21" s="8">
        <v>94.345454545454544</v>
      </c>
      <c r="K21" s="15">
        <v>96.7</v>
      </c>
      <c r="L21" s="7">
        <f t="shared" si="3"/>
        <v>100</v>
      </c>
      <c r="M21" s="15">
        <v>100</v>
      </c>
      <c r="N21" s="15">
        <v>100</v>
      </c>
      <c r="O21" s="6">
        <f t="shared" si="4"/>
        <v>92.220000000000013</v>
      </c>
      <c r="P21" s="15">
        <v>94.4</v>
      </c>
      <c r="Q21" s="15">
        <v>97.8</v>
      </c>
      <c r="R21" s="15">
        <v>76.7</v>
      </c>
      <c r="S21" s="7">
        <f t="shared" si="5"/>
        <v>96.59</v>
      </c>
      <c r="T21" s="15">
        <v>95.6</v>
      </c>
      <c r="U21" s="15">
        <v>97.8</v>
      </c>
      <c r="V21" s="15">
        <v>96.7</v>
      </c>
      <c r="AJ21" s="16"/>
    </row>
    <row r="22" spans="1:36" ht="31.5">
      <c r="A22" s="14">
        <v>213</v>
      </c>
      <c r="B22" s="12" t="s">
        <v>63</v>
      </c>
      <c r="C22" s="10" t="s">
        <v>35</v>
      </c>
      <c r="D22" s="19">
        <f t="shared" si="0"/>
        <v>98.771272727272731</v>
      </c>
      <c r="E22" s="7">
        <f t="shared" si="1"/>
        <v>96.52000000000001</v>
      </c>
      <c r="F22" s="15">
        <v>90</v>
      </c>
      <c r="G22" s="15">
        <v>100</v>
      </c>
      <c r="H22" s="15">
        <v>98.8</v>
      </c>
      <c r="I22" s="7">
        <f t="shared" si="2"/>
        <v>99.686363636363637</v>
      </c>
      <c r="J22" s="8">
        <v>99.372727272727261</v>
      </c>
      <c r="K22" s="15">
        <v>100</v>
      </c>
      <c r="L22" s="7">
        <f t="shared" si="3"/>
        <v>98.15</v>
      </c>
      <c r="M22" s="15">
        <v>100</v>
      </c>
      <c r="N22" s="15">
        <v>96.3</v>
      </c>
      <c r="O22" s="6">
        <f t="shared" si="4"/>
        <v>99.58</v>
      </c>
      <c r="P22" s="15">
        <v>100</v>
      </c>
      <c r="Q22" s="15">
        <v>100</v>
      </c>
      <c r="R22" s="15">
        <v>97.9</v>
      </c>
      <c r="S22" s="7">
        <f t="shared" si="5"/>
        <v>99.92</v>
      </c>
      <c r="T22" s="15">
        <v>100</v>
      </c>
      <c r="U22" s="15">
        <v>99.6</v>
      </c>
      <c r="V22" s="15">
        <v>100</v>
      </c>
      <c r="AJ22" s="16"/>
    </row>
    <row r="23" spans="1:36" ht="31.5">
      <c r="A23" s="13">
        <v>214</v>
      </c>
      <c r="B23" s="12" t="s">
        <v>63</v>
      </c>
      <c r="C23" s="10" t="s">
        <v>36</v>
      </c>
      <c r="D23" s="9">
        <f t="shared" si="0"/>
        <v>95.789454545454547</v>
      </c>
      <c r="E23" s="7">
        <f t="shared" si="1"/>
        <v>93.44</v>
      </c>
      <c r="F23" s="15">
        <v>90</v>
      </c>
      <c r="G23" s="15">
        <v>100</v>
      </c>
      <c r="H23" s="15">
        <v>91.1</v>
      </c>
      <c r="I23" s="7">
        <f t="shared" si="2"/>
        <v>96.677272727272722</v>
      </c>
      <c r="J23" s="8">
        <v>95.554545454545448</v>
      </c>
      <c r="K23" s="15">
        <v>97.8</v>
      </c>
      <c r="L23" s="7">
        <f t="shared" si="3"/>
        <v>90.45</v>
      </c>
      <c r="M23" s="15">
        <v>85.7</v>
      </c>
      <c r="N23" s="15">
        <v>95.2</v>
      </c>
      <c r="O23" s="6">
        <f t="shared" si="4"/>
        <v>98.38</v>
      </c>
      <c r="P23" s="15">
        <v>99.3</v>
      </c>
      <c r="Q23" s="15">
        <v>100</v>
      </c>
      <c r="R23" s="15">
        <v>93.3</v>
      </c>
      <c r="S23" s="7">
        <f t="shared" si="5"/>
        <v>100</v>
      </c>
      <c r="T23" s="15">
        <v>100</v>
      </c>
      <c r="U23" s="15">
        <v>100</v>
      </c>
      <c r="V23" s="15">
        <v>100</v>
      </c>
      <c r="AJ23" s="16"/>
    </row>
    <row r="24" spans="1:36" ht="31.5">
      <c r="A24" s="14">
        <v>215</v>
      </c>
      <c r="B24" s="12" t="s">
        <v>63</v>
      </c>
      <c r="C24" s="10" t="s">
        <v>37</v>
      </c>
      <c r="D24" s="9">
        <f t="shared" si="0"/>
        <v>91.52563636363638</v>
      </c>
      <c r="E24" s="7">
        <f t="shared" si="1"/>
        <v>86.2</v>
      </c>
      <c r="F24" s="15">
        <v>90</v>
      </c>
      <c r="G24" s="15">
        <v>100</v>
      </c>
      <c r="H24" s="15">
        <v>73</v>
      </c>
      <c r="I24" s="7">
        <f t="shared" si="2"/>
        <v>94.51818181818183</v>
      </c>
      <c r="J24" s="8">
        <v>92.63636363636364</v>
      </c>
      <c r="K24" s="15">
        <v>96.4</v>
      </c>
      <c r="L24" s="7">
        <f t="shared" si="3"/>
        <v>86</v>
      </c>
      <c r="M24" s="15">
        <v>80</v>
      </c>
      <c r="N24" s="15">
        <v>92</v>
      </c>
      <c r="O24" s="6">
        <f t="shared" si="4"/>
        <v>92.800000000000011</v>
      </c>
      <c r="P24" s="15">
        <v>96.4</v>
      </c>
      <c r="Q24" s="15">
        <v>100</v>
      </c>
      <c r="R24" s="15">
        <v>71.2</v>
      </c>
      <c r="S24" s="7">
        <f t="shared" si="5"/>
        <v>98.11</v>
      </c>
      <c r="T24" s="15">
        <v>96.4</v>
      </c>
      <c r="U24" s="15">
        <v>98.2</v>
      </c>
      <c r="V24" s="15">
        <v>99.1</v>
      </c>
      <c r="AJ24" s="16"/>
    </row>
    <row r="25" spans="1:36" ht="31.5">
      <c r="A25" s="14">
        <v>217</v>
      </c>
      <c r="B25" s="12" t="s">
        <v>63</v>
      </c>
      <c r="C25" s="10" t="s">
        <v>38</v>
      </c>
      <c r="D25" s="9">
        <f t="shared" si="0"/>
        <v>88.745636363636365</v>
      </c>
      <c r="E25" s="7">
        <f t="shared" si="1"/>
        <v>83.56</v>
      </c>
      <c r="F25" s="15">
        <v>80</v>
      </c>
      <c r="G25" s="15">
        <v>100</v>
      </c>
      <c r="H25" s="15">
        <v>73.900000000000006</v>
      </c>
      <c r="I25" s="7">
        <f t="shared" si="2"/>
        <v>91.76818181818183</v>
      </c>
      <c r="J25" s="8">
        <v>89.036363636363646</v>
      </c>
      <c r="K25" s="15">
        <v>94.5</v>
      </c>
      <c r="L25" s="7">
        <f t="shared" si="3"/>
        <v>80</v>
      </c>
      <c r="M25" s="15">
        <v>70</v>
      </c>
      <c r="N25" s="15">
        <v>90</v>
      </c>
      <c r="O25" s="6">
        <f t="shared" si="4"/>
        <v>90.080000000000013</v>
      </c>
      <c r="P25" s="15">
        <v>97</v>
      </c>
      <c r="Q25" s="15">
        <v>98.8</v>
      </c>
      <c r="R25" s="15">
        <v>58.8</v>
      </c>
      <c r="S25" s="7">
        <f t="shared" si="5"/>
        <v>98.32</v>
      </c>
      <c r="T25" s="15">
        <v>97.6</v>
      </c>
      <c r="U25" s="15">
        <v>98.2</v>
      </c>
      <c r="V25" s="15">
        <v>98.8</v>
      </c>
      <c r="AJ25" s="16"/>
    </row>
    <row r="26" spans="1:36" ht="48" customHeight="1">
      <c r="A26" s="14">
        <v>218</v>
      </c>
      <c r="B26" s="12" t="s">
        <v>63</v>
      </c>
      <c r="C26" s="10" t="s">
        <v>39</v>
      </c>
      <c r="D26" s="9">
        <f t="shared" si="0"/>
        <v>91.104727272727274</v>
      </c>
      <c r="E26" s="7">
        <f t="shared" si="1"/>
        <v>66.64</v>
      </c>
      <c r="F26" s="15">
        <v>6</v>
      </c>
      <c r="G26" s="15">
        <v>100</v>
      </c>
      <c r="H26" s="15">
        <v>87.1</v>
      </c>
      <c r="I26" s="7">
        <f t="shared" si="2"/>
        <v>98.013636363636365</v>
      </c>
      <c r="J26" s="8">
        <v>96.727272727272734</v>
      </c>
      <c r="K26" s="15">
        <v>99.3</v>
      </c>
      <c r="L26" s="7">
        <f t="shared" si="3"/>
        <v>95.85</v>
      </c>
      <c r="M26" s="15">
        <v>100</v>
      </c>
      <c r="N26" s="15">
        <v>91.7</v>
      </c>
      <c r="O26" s="6">
        <f t="shared" si="4"/>
        <v>95.820000000000007</v>
      </c>
      <c r="P26" s="15">
        <v>97.8</v>
      </c>
      <c r="Q26" s="15">
        <v>99.3</v>
      </c>
      <c r="R26" s="15">
        <v>84.9</v>
      </c>
      <c r="S26" s="7">
        <f t="shared" si="5"/>
        <v>99.199999999999989</v>
      </c>
      <c r="T26" s="15">
        <v>97.8</v>
      </c>
      <c r="U26" s="15">
        <v>99.3</v>
      </c>
      <c r="V26" s="15">
        <v>100</v>
      </c>
      <c r="AJ26" s="16"/>
    </row>
    <row r="27" spans="1:36" ht="78.75">
      <c r="A27" s="13">
        <v>219</v>
      </c>
      <c r="B27" s="12" t="s">
        <v>63</v>
      </c>
      <c r="C27" s="10" t="s">
        <v>40</v>
      </c>
      <c r="D27" s="9">
        <f t="shared" si="0"/>
        <v>90.786181818181817</v>
      </c>
      <c r="E27" s="7">
        <f t="shared" si="1"/>
        <v>83.44</v>
      </c>
      <c r="F27" s="15">
        <v>80</v>
      </c>
      <c r="G27" s="15">
        <v>100</v>
      </c>
      <c r="H27" s="15">
        <v>73.599999999999994</v>
      </c>
      <c r="I27" s="7">
        <f t="shared" si="2"/>
        <v>92.340909090909093</v>
      </c>
      <c r="J27" s="8">
        <v>89.581818181818193</v>
      </c>
      <c r="K27" s="15">
        <v>95.1</v>
      </c>
      <c r="L27" s="7">
        <f t="shared" si="3"/>
        <v>93.25</v>
      </c>
      <c r="M27" s="15">
        <v>91.9</v>
      </c>
      <c r="N27" s="15">
        <v>94.6</v>
      </c>
      <c r="O27" s="6">
        <f t="shared" si="4"/>
        <v>90.580000000000013</v>
      </c>
      <c r="P27" s="15">
        <v>96.6</v>
      </c>
      <c r="Q27" s="15">
        <v>95.8</v>
      </c>
      <c r="R27" s="15">
        <v>68.099999999999994</v>
      </c>
      <c r="S27" s="7">
        <f t="shared" si="5"/>
        <v>94.32</v>
      </c>
      <c r="T27" s="15">
        <v>94.2</v>
      </c>
      <c r="U27" s="15">
        <v>90.8</v>
      </c>
      <c r="V27" s="15">
        <v>95.8</v>
      </c>
      <c r="AJ27" s="16"/>
    </row>
    <row r="28" spans="1:36" ht="78.75">
      <c r="A28" s="14">
        <v>220</v>
      </c>
      <c r="B28" s="12" t="s">
        <v>63</v>
      </c>
      <c r="C28" s="10" t="s">
        <v>41</v>
      </c>
      <c r="D28" s="19">
        <f t="shared" si="0"/>
        <v>97.840545454545449</v>
      </c>
      <c r="E28" s="7">
        <f t="shared" si="1"/>
        <v>95.22</v>
      </c>
      <c r="F28" s="15">
        <v>95</v>
      </c>
      <c r="G28" s="15">
        <v>90</v>
      </c>
      <c r="H28" s="15">
        <v>99.3</v>
      </c>
      <c r="I28" s="7">
        <f t="shared" si="2"/>
        <v>99.972727272727269</v>
      </c>
      <c r="J28" s="8">
        <v>99.945454545454538</v>
      </c>
      <c r="K28" s="15">
        <v>100</v>
      </c>
      <c r="L28" s="7">
        <f t="shared" si="3"/>
        <v>94.25</v>
      </c>
      <c r="M28" s="15">
        <v>100</v>
      </c>
      <c r="N28" s="15">
        <v>88.5</v>
      </c>
      <c r="O28" s="6">
        <f t="shared" si="4"/>
        <v>99.82</v>
      </c>
      <c r="P28" s="15">
        <v>100</v>
      </c>
      <c r="Q28" s="15">
        <v>100</v>
      </c>
      <c r="R28" s="15">
        <v>99.1</v>
      </c>
      <c r="S28" s="7">
        <f t="shared" si="5"/>
        <v>99.94</v>
      </c>
      <c r="T28" s="15">
        <v>99.8</v>
      </c>
      <c r="U28" s="15">
        <v>100</v>
      </c>
      <c r="V28" s="15">
        <v>100</v>
      </c>
      <c r="AJ28" s="16"/>
    </row>
    <row r="29" spans="1:36" ht="47.25">
      <c r="A29" s="14">
        <v>222</v>
      </c>
      <c r="B29" s="12" t="s">
        <v>63</v>
      </c>
      <c r="C29" s="10" t="s">
        <v>42</v>
      </c>
      <c r="D29" s="9">
        <f t="shared" ref="D29:D41" si="6">(E29+I29+L29+O29+S29)/5</f>
        <v>90.703818181818193</v>
      </c>
      <c r="E29" s="7">
        <f t="shared" si="1"/>
        <v>76.64</v>
      </c>
      <c r="F29" s="15">
        <v>70</v>
      </c>
      <c r="G29" s="15">
        <v>90</v>
      </c>
      <c r="H29" s="15">
        <v>71.599999999999994</v>
      </c>
      <c r="I29" s="7">
        <f t="shared" si="2"/>
        <v>90.359090909090909</v>
      </c>
      <c r="J29" s="8">
        <v>91.318181818181813</v>
      </c>
      <c r="K29" s="15">
        <v>89.4</v>
      </c>
      <c r="L29" s="7">
        <f t="shared" si="3"/>
        <v>96.35</v>
      </c>
      <c r="M29" s="15">
        <v>97.6</v>
      </c>
      <c r="N29" s="15">
        <v>95.1</v>
      </c>
      <c r="O29" s="6">
        <f t="shared" si="4"/>
        <v>95.62</v>
      </c>
      <c r="P29" s="15">
        <v>98.1</v>
      </c>
      <c r="Q29" s="15">
        <v>98.9</v>
      </c>
      <c r="R29" s="15">
        <v>84.1</v>
      </c>
      <c r="S29" s="7">
        <f t="shared" si="5"/>
        <v>94.550000000000011</v>
      </c>
      <c r="T29" s="15">
        <v>93.9</v>
      </c>
      <c r="U29" s="15">
        <v>92.4</v>
      </c>
      <c r="V29" s="15">
        <v>95.8</v>
      </c>
      <c r="AJ29" s="16"/>
    </row>
    <row r="30" spans="1:36" ht="47.25">
      <c r="A30" s="14">
        <v>223</v>
      </c>
      <c r="B30" s="12" t="s">
        <v>63</v>
      </c>
      <c r="C30" s="10" t="s">
        <v>43</v>
      </c>
      <c r="D30" s="9">
        <f t="shared" si="6"/>
        <v>97.371454545454554</v>
      </c>
      <c r="E30" s="7">
        <f t="shared" si="1"/>
        <v>91.12</v>
      </c>
      <c r="F30" s="15">
        <v>100</v>
      </c>
      <c r="G30" s="15">
        <v>90</v>
      </c>
      <c r="H30" s="15">
        <v>85.3</v>
      </c>
      <c r="I30" s="7">
        <f t="shared" si="2"/>
        <v>98.877272727272725</v>
      </c>
      <c r="J30" s="8">
        <v>98.25454545454545</v>
      </c>
      <c r="K30" s="15">
        <v>99.5</v>
      </c>
      <c r="L30" s="7">
        <f t="shared" si="3"/>
        <v>100</v>
      </c>
      <c r="M30" s="15">
        <v>100</v>
      </c>
      <c r="N30" s="15">
        <v>100</v>
      </c>
      <c r="O30" s="6">
        <f t="shared" si="4"/>
        <v>96.860000000000014</v>
      </c>
      <c r="P30" s="15">
        <v>99.5</v>
      </c>
      <c r="Q30" s="15">
        <v>100</v>
      </c>
      <c r="R30" s="15">
        <v>85.3</v>
      </c>
      <c r="S30" s="7">
        <f t="shared" si="5"/>
        <v>100</v>
      </c>
      <c r="T30" s="15">
        <v>100</v>
      </c>
      <c r="U30" s="15">
        <v>100</v>
      </c>
      <c r="V30" s="15">
        <v>100</v>
      </c>
      <c r="AJ30" s="16"/>
    </row>
    <row r="31" spans="1:36" ht="47.25">
      <c r="A31" s="13">
        <v>224</v>
      </c>
      <c r="B31" s="12" t="s">
        <v>63</v>
      </c>
      <c r="C31" s="10" t="s">
        <v>44</v>
      </c>
      <c r="D31" s="9">
        <f t="shared" si="6"/>
        <v>89.72818181818181</v>
      </c>
      <c r="E31" s="7">
        <f t="shared" si="1"/>
        <v>76.88</v>
      </c>
      <c r="F31" s="15">
        <v>70</v>
      </c>
      <c r="G31" s="15">
        <v>90</v>
      </c>
      <c r="H31" s="15">
        <v>72.2</v>
      </c>
      <c r="I31" s="7">
        <f t="shared" si="2"/>
        <v>91.440909090909088</v>
      </c>
      <c r="J31" s="8">
        <v>88.481818181818184</v>
      </c>
      <c r="K31" s="15">
        <v>94.4</v>
      </c>
      <c r="L31" s="7">
        <f t="shared" si="3"/>
        <v>94.25</v>
      </c>
      <c r="M31" s="15">
        <v>88.5</v>
      </c>
      <c r="N31" s="15">
        <v>100</v>
      </c>
      <c r="O31" s="6">
        <f t="shared" si="4"/>
        <v>92.04000000000002</v>
      </c>
      <c r="P31" s="15">
        <v>95.6</v>
      </c>
      <c r="Q31" s="15">
        <v>96.7</v>
      </c>
      <c r="R31" s="15">
        <v>75.599999999999994</v>
      </c>
      <c r="S31" s="7">
        <f t="shared" si="5"/>
        <v>94.03</v>
      </c>
      <c r="T31" s="15">
        <v>86.7</v>
      </c>
      <c r="U31" s="15">
        <v>95.6</v>
      </c>
      <c r="V31" s="15">
        <v>97.8</v>
      </c>
      <c r="AJ31" s="16"/>
    </row>
    <row r="32" spans="1:36" ht="47.25">
      <c r="A32" s="14">
        <v>225</v>
      </c>
      <c r="B32" s="12" t="s">
        <v>63</v>
      </c>
      <c r="C32" s="10" t="s">
        <v>45</v>
      </c>
      <c r="D32" s="9">
        <f t="shared" si="6"/>
        <v>89.372181818181815</v>
      </c>
      <c r="E32" s="7">
        <f t="shared" si="1"/>
        <v>85.64</v>
      </c>
      <c r="F32" s="15">
        <v>80</v>
      </c>
      <c r="G32" s="15">
        <v>100</v>
      </c>
      <c r="H32" s="15">
        <v>79.099999999999994</v>
      </c>
      <c r="I32" s="7">
        <f t="shared" si="2"/>
        <v>93.090909090909093</v>
      </c>
      <c r="J32" s="8">
        <v>91.681818181818173</v>
      </c>
      <c r="K32" s="15">
        <v>94.5</v>
      </c>
      <c r="L32" s="7">
        <f t="shared" si="3"/>
        <v>78.150000000000006</v>
      </c>
      <c r="M32" s="15">
        <v>75</v>
      </c>
      <c r="N32" s="15">
        <v>81.3</v>
      </c>
      <c r="O32" s="6">
        <f t="shared" si="4"/>
        <v>93.419999999999987</v>
      </c>
      <c r="P32" s="15">
        <v>98.6</v>
      </c>
      <c r="Q32" s="15">
        <v>98.3</v>
      </c>
      <c r="R32" s="15">
        <v>73.3</v>
      </c>
      <c r="S32" s="7">
        <f t="shared" si="5"/>
        <v>96.56</v>
      </c>
      <c r="T32" s="15">
        <v>95.5</v>
      </c>
      <c r="U32" s="15">
        <v>97.3</v>
      </c>
      <c r="V32" s="15">
        <v>96.9</v>
      </c>
      <c r="AJ32" s="16"/>
    </row>
    <row r="33" spans="1:36" ht="78.75">
      <c r="A33" s="13">
        <v>226</v>
      </c>
      <c r="B33" s="12" t="s">
        <v>63</v>
      </c>
      <c r="C33" s="10" t="s">
        <v>46</v>
      </c>
      <c r="D33" s="9">
        <f t="shared" si="6"/>
        <v>93.614363636363635</v>
      </c>
      <c r="E33" s="7">
        <f t="shared" si="1"/>
        <v>88.2</v>
      </c>
      <c r="F33" s="15">
        <v>80</v>
      </c>
      <c r="G33" s="15">
        <v>100</v>
      </c>
      <c r="H33" s="15">
        <v>85.5</v>
      </c>
      <c r="I33" s="7">
        <f t="shared" si="2"/>
        <v>94.631818181818176</v>
      </c>
      <c r="J33" s="8">
        <v>94.463636363636354</v>
      </c>
      <c r="K33" s="15">
        <v>94.8</v>
      </c>
      <c r="L33" s="7">
        <f t="shared" si="3"/>
        <v>93.6</v>
      </c>
      <c r="M33" s="15">
        <v>96.2</v>
      </c>
      <c r="N33" s="15">
        <v>91</v>
      </c>
      <c r="O33" s="6">
        <f t="shared" si="4"/>
        <v>95.460000000000008</v>
      </c>
      <c r="P33" s="15">
        <v>98</v>
      </c>
      <c r="Q33" s="15">
        <v>97.4</v>
      </c>
      <c r="R33" s="15">
        <v>86.5</v>
      </c>
      <c r="S33" s="7">
        <f t="shared" si="5"/>
        <v>96.18</v>
      </c>
      <c r="T33" s="15">
        <v>94.7</v>
      </c>
      <c r="U33" s="15">
        <v>97.1</v>
      </c>
      <c r="V33" s="15">
        <v>96.7</v>
      </c>
      <c r="AJ33" s="16"/>
    </row>
    <row r="34" spans="1:36" ht="47.25">
      <c r="A34" s="14">
        <v>227</v>
      </c>
      <c r="B34" s="12" t="s">
        <v>63</v>
      </c>
      <c r="C34" s="10" t="s">
        <v>47</v>
      </c>
      <c r="D34" s="9">
        <f t="shared" si="6"/>
        <v>95.152909090909091</v>
      </c>
      <c r="E34" s="7">
        <f t="shared" si="1"/>
        <v>87.76</v>
      </c>
      <c r="F34" s="15">
        <v>90</v>
      </c>
      <c r="G34" s="15">
        <v>90</v>
      </c>
      <c r="H34" s="15">
        <v>84.4</v>
      </c>
      <c r="I34" s="7">
        <f t="shared" si="2"/>
        <v>97.954545454545453</v>
      </c>
      <c r="J34" s="8">
        <v>96.909090909090907</v>
      </c>
      <c r="K34" s="15">
        <v>99</v>
      </c>
      <c r="L34" s="7">
        <f t="shared" si="3"/>
        <v>95.699999999999989</v>
      </c>
      <c r="M34" s="15">
        <v>97.1</v>
      </c>
      <c r="N34" s="15">
        <v>94.3</v>
      </c>
      <c r="O34" s="6">
        <f t="shared" si="4"/>
        <v>96.500000000000014</v>
      </c>
      <c r="P34" s="15">
        <v>99.3</v>
      </c>
      <c r="Q34" s="15">
        <v>99.5</v>
      </c>
      <c r="R34" s="15">
        <v>84.9</v>
      </c>
      <c r="S34" s="7">
        <f t="shared" si="5"/>
        <v>97.85</v>
      </c>
      <c r="T34" s="15">
        <v>96.3</v>
      </c>
      <c r="U34" s="15">
        <v>97.8</v>
      </c>
      <c r="V34" s="15">
        <v>98.8</v>
      </c>
      <c r="AJ34" s="16"/>
    </row>
    <row r="35" spans="1:36" ht="63">
      <c r="A35" s="14">
        <v>228</v>
      </c>
      <c r="B35" s="12" t="s">
        <v>63</v>
      </c>
      <c r="C35" s="10" t="s">
        <v>48</v>
      </c>
      <c r="D35" s="9">
        <f t="shared" si="6"/>
        <v>95.249454545454526</v>
      </c>
      <c r="E35" s="7">
        <f t="shared" si="1"/>
        <v>93.44</v>
      </c>
      <c r="F35" s="15">
        <v>100</v>
      </c>
      <c r="G35" s="15">
        <v>100</v>
      </c>
      <c r="H35" s="15">
        <v>83.6</v>
      </c>
      <c r="I35" s="7">
        <f t="shared" si="2"/>
        <v>94.72727272727272</v>
      </c>
      <c r="J35" s="8">
        <v>94.054545454545448</v>
      </c>
      <c r="K35" s="15">
        <v>95.4</v>
      </c>
      <c r="L35" s="7">
        <f t="shared" si="3"/>
        <v>95.25</v>
      </c>
      <c r="M35" s="15">
        <v>96.8</v>
      </c>
      <c r="N35" s="15">
        <v>93.7</v>
      </c>
      <c r="O35" s="6">
        <f t="shared" si="4"/>
        <v>95.539999999999992</v>
      </c>
      <c r="P35" s="15">
        <v>97.8</v>
      </c>
      <c r="Q35" s="15">
        <v>99</v>
      </c>
      <c r="R35" s="15">
        <v>84.1</v>
      </c>
      <c r="S35" s="7">
        <f t="shared" si="5"/>
        <v>97.289999999999992</v>
      </c>
      <c r="T35" s="15">
        <v>95.9</v>
      </c>
      <c r="U35" s="15">
        <v>98.1</v>
      </c>
      <c r="V35" s="15">
        <v>97.8</v>
      </c>
      <c r="AJ35" s="16"/>
    </row>
    <row r="36" spans="1:36" ht="78.75">
      <c r="A36" s="13">
        <v>229</v>
      </c>
      <c r="B36" s="12" t="s">
        <v>63</v>
      </c>
      <c r="C36" s="10" t="s">
        <v>49</v>
      </c>
      <c r="D36" s="9">
        <f t="shared" si="6"/>
        <v>94.433818181818168</v>
      </c>
      <c r="E36" s="7">
        <f t="shared" si="1"/>
        <v>86.44</v>
      </c>
      <c r="F36" s="15">
        <v>100</v>
      </c>
      <c r="G36" s="15">
        <v>90</v>
      </c>
      <c r="H36" s="15">
        <v>73.599999999999994</v>
      </c>
      <c r="I36" s="7">
        <f t="shared" si="2"/>
        <v>97.259090909090901</v>
      </c>
      <c r="J36" s="8">
        <v>96.818181818181813</v>
      </c>
      <c r="K36" s="15">
        <v>97.7</v>
      </c>
      <c r="L36" s="7">
        <f t="shared" si="3"/>
        <v>97.1</v>
      </c>
      <c r="M36" s="15">
        <v>98.1</v>
      </c>
      <c r="N36" s="15">
        <v>96.1</v>
      </c>
      <c r="O36" s="6">
        <f t="shared" si="4"/>
        <v>93.44</v>
      </c>
      <c r="P36" s="15">
        <v>99.1</v>
      </c>
      <c r="Q36" s="15">
        <v>99.6</v>
      </c>
      <c r="R36" s="15">
        <v>69.8</v>
      </c>
      <c r="S36" s="7">
        <f t="shared" si="5"/>
        <v>97.93</v>
      </c>
      <c r="T36" s="15">
        <v>97.1</v>
      </c>
      <c r="U36" s="15">
        <v>99.5</v>
      </c>
      <c r="V36" s="15">
        <v>97.8</v>
      </c>
      <c r="AJ36" s="16"/>
    </row>
    <row r="37" spans="1:36" ht="47.25">
      <c r="A37" s="14">
        <v>230</v>
      </c>
      <c r="B37" s="12" t="s">
        <v>63</v>
      </c>
      <c r="C37" s="10" t="s">
        <v>50</v>
      </c>
      <c r="D37" s="9">
        <f t="shared" si="6"/>
        <v>91.425818181818173</v>
      </c>
      <c r="E37" s="7">
        <f t="shared" si="1"/>
        <v>88.08</v>
      </c>
      <c r="F37" s="15">
        <v>100</v>
      </c>
      <c r="G37" s="15">
        <v>90</v>
      </c>
      <c r="H37" s="15">
        <v>77.7</v>
      </c>
      <c r="I37" s="7">
        <f t="shared" si="2"/>
        <v>88.559090909090912</v>
      </c>
      <c r="J37" s="8">
        <v>86.518181818181816</v>
      </c>
      <c r="K37" s="15">
        <v>90.6</v>
      </c>
      <c r="L37" s="7">
        <f t="shared" si="3"/>
        <v>95.65</v>
      </c>
      <c r="M37" s="15">
        <v>97.8</v>
      </c>
      <c r="N37" s="15">
        <v>93.5</v>
      </c>
      <c r="O37" s="6">
        <f t="shared" si="4"/>
        <v>90.539999999999992</v>
      </c>
      <c r="P37" s="15">
        <v>95.3</v>
      </c>
      <c r="Q37" s="15">
        <v>95.1</v>
      </c>
      <c r="R37" s="15">
        <v>71.900000000000006</v>
      </c>
      <c r="S37" s="7">
        <f t="shared" si="5"/>
        <v>94.3</v>
      </c>
      <c r="T37" s="15">
        <v>91.1</v>
      </c>
      <c r="U37" s="15">
        <v>97.1</v>
      </c>
      <c r="V37" s="15">
        <v>95.1</v>
      </c>
      <c r="AJ37" s="16"/>
    </row>
    <row r="38" spans="1:36" ht="63">
      <c r="A38" s="13">
        <v>231</v>
      </c>
      <c r="B38" s="12" t="s">
        <v>63</v>
      </c>
      <c r="C38" s="10" t="s">
        <v>51</v>
      </c>
      <c r="D38" s="9">
        <f t="shared" si="6"/>
        <v>91.677636363636367</v>
      </c>
      <c r="E38" s="7">
        <f t="shared" si="1"/>
        <v>85.039999999999992</v>
      </c>
      <c r="F38" s="15">
        <v>100</v>
      </c>
      <c r="G38" s="15">
        <v>90</v>
      </c>
      <c r="H38" s="15">
        <v>70.099999999999994</v>
      </c>
      <c r="I38" s="7">
        <f t="shared" si="2"/>
        <v>91.368181818181824</v>
      </c>
      <c r="J38" s="8">
        <v>88.936363636363637</v>
      </c>
      <c r="K38" s="15">
        <v>93.8</v>
      </c>
      <c r="L38" s="7">
        <f t="shared" si="3"/>
        <v>92.7</v>
      </c>
      <c r="M38" s="15">
        <v>92.7</v>
      </c>
      <c r="N38" s="15">
        <v>92.7</v>
      </c>
      <c r="O38" s="6">
        <f t="shared" si="4"/>
        <v>92.820000000000007</v>
      </c>
      <c r="P38" s="15">
        <v>98.2</v>
      </c>
      <c r="Q38" s="15">
        <v>97.3</v>
      </c>
      <c r="R38" s="15">
        <v>73.099999999999994</v>
      </c>
      <c r="S38" s="7">
        <f t="shared" si="5"/>
        <v>96.46</v>
      </c>
      <c r="T38" s="15">
        <v>94.5</v>
      </c>
      <c r="U38" s="15">
        <v>96.8</v>
      </c>
      <c r="V38" s="15">
        <v>97.5</v>
      </c>
      <c r="AJ38" s="16"/>
    </row>
    <row r="39" spans="1:36" ht="78.75">
      <c r="A39" s="14">
        <v>232</v>
      </c>
      <c r="B39" s="12" t="s">
        <v>63</v>
      </c>
      <c r="C39" s="10" t="s">
        <v>52</v>
      </c>
      <c r="D39" s="9">
        <f t="shared" si="6"/>
        <v>90.61963636363636</v>
      </c>
      <c r="E39" s="7">
        <f t="shared" si="1"/>
        <v>90.28</v>
      </c>
      <c r="F39" s="15">
        <v>100</v>
      </c>
      <c r="G39" s="15">
        <v>90</v>
      </c>
      <c r="H39" s="15">
        <v>83.2</v>
      </c>
      <c r="I39" s="7">
        <f t="shared" si="2"/>
        <v>91.168181818181822</v>
      </c>
      <c r="J39" s="8">
        <v>89.536363636363646</v>
      </c>
      <c r="K39" s="15">
        <v>92.8</v>
      </c>
      <c r="L39" s="7">
        <f t="shared" si="3"/>
        <v>84.800000000000011</v>
      </c>
      <c r="M39" s="15">
        <v>85.7</v>
      </c>
      <c r="N39" s="15">
        <v>83.9</v>
      </c>
      <c r="O39" s="6">
        <f t="shared" si="4"/>
        <v>91.539999999999992</v>
      </c>
      <c r="P39" s="15">
        <v>96.2</v>
      </c>
      <c r="Q39" s="15">
        <v>95.3</v>
      </c>
      <c r="R39" s="15">
        <v>74.7</v>
      </c>
      <c r="S39" s="7">
        <f t="shared" si="5"/>
        <v>95.31</v>
      </c>
      <c r="T39" s="15">
        <v>93.5</v>
      </c>
      <c r="U39" s="15">
        <v>95.8</v>
      </c>
      <c r="V39" s="15">
        <v>96.2</v>
      </c>
      <c r="AJ39" s="16"/>
    </row>
    <row r="40" spans="1:36" ht="47.25">
      <c r="A40" s="14">
        <v>233</v>
      </c>
      <c r="B40" s="12" t="s">
        <v>63</v>
      </c>
      <c r="C40" s="10" t="s">
        <v>53</v>
      </c>
      <c r="D40" s="9">
        <f t="shared" si="6"/>
        <v>96.665090909090907</v>
      </c>
      <c r="E40" s="7">
        <f t="shared" si="1"/>
        <v>92.68</v>
      </c>
      <c r="F40" s="15">
        <v>90</v>
      </c>
      <c r="G40" s="15">
        <v>90</v>
      </c>
      <c r="H40" s="15">
        <v>96.7</v>
      </c>
      <c r="I40" s="7">
        <f t="shared" si="2"/>
        <v>99.845454545454544</v>
      </c>
      <c r="J40" s="8">
        <v>99.690909090909088</v>
      </c>
      <c r="K40" s="15">
        <v>100</v>
      </c>
      <c r="L40" s="7">
        <f t="shared" si="3"/>
        <v>92.3</v>
      </c>
      <c r="M40" s="15">
        <v>100</v>
      </c>
      <c r="N40" s="15">
        <v>84.6</v>
      </c>
      <c r="O40" s="6">
        <f t="shared" si="4"/>
        <v>99.06</v>
      </c>
      <c r="P40" s="15">
        <v>99.3</v>
      </c>
      <c r="Q40" s="15">
        <v>100</v>
      </c>
      <c r="R40" s="15">
        <v>96.7</v>
      </c>
      <c r="S40" s="7">
        <f t="shared" si="5"/>
        <v>99.44</v>
      </c>
      <c r="T40" s="15">
        <v>99.3</v>
      </c>
      <c r="U40" s="15">
        <v>100</v>
      </c>
      <c r="V40" s="15">
        <v>99.3</v>
      </c>
      <c r="AJ40" s="16"/>
    </row>
    <row r="41" spans="1:36" ht="78.75">
      <c r="A41" s="13">
        <v>234</v>
      </c>
      <c r="B41" s="12" t="s">
        <v>63</v>
      </c>
      <c r="C41" s="10" t="s">
        <v>54</v>
      </c>
      <c r="D41" s="9">
        <f t="shared" si="6"/>
        <v>96.25509090909091</v>
      </c>
      <c r="E41" s="7">
        <f t="shared" si="1"/>
        <v>85</v>
      </c>
      <c r="F41" s="15">
        <v>70</v>
      </c>
      <c r="G41" s="15">
        <v>90</v>
      </c>
      <c r="H41" s="15">
        <v>92.5</v>
      </c>
      <c r="I41" s="7">
        <f t="shared" si="2"/>
        <v>98.545454545454533</v>
      </c>
      <c r="J41" s="8">
        <v>97.590909090909065</v>
      </c>
      <c r="K41" s="15">
        <v>99.5</v>
      </c>
      <c r="L41" s="7">
        <f t="shared" si="3"/>
        <v>99.4</v>
      </c>
      <c r="M41" s="15">
        <v>99.4</v>
      </c>
      <c r="N41" s="15">
        <v>99.4</v>
      </c>
      <c r="O41" s="6">
        <f t="shared" si="4"/>
        <v>98.82</v>
      </c>
      <c r="P41" s="15">
        <v>100</v>
      </c>
      <c r="Q41" s="15">
        <v>99.7</v>
      </c>
      <c r="R41" s="15">
        <v>94.7</v>
      </c>
      <c r="S41" s="7">
        <f t="shared" si="5"/>
        <v>99.51</v>
      </c>
      <c r="T41" s="15">
        <v>99.4</v>
      </c>
      <c r="U41" s="15">
        <v>99.7</v>
      </c>
      <c r="V41" s="15">
        <v>99.5</v>
      </c>
      <c r="AJ41" s="16"/>
    </row>
    <row r="42" spans="1:36" ht="15.75">
      <c r="C42" s="18" t="s">
        <v>65</v>
      </c>
      <c r="D42" s="16">
        <f>AVERAGE(D12:D41)</f>
        <v>94.097272727272724</v>
      </c>
      <c r="E42" s="16">
        <f>AVERAGE(E12:E41)</f>
        <v>88.066000000000017</v>
      </c>
      <c r="AJ42" s="16"/>
    </row>
    <row r="43" spans="1:36" ht="15.75">
      <c r="C43" s="17" t="s">
        <v>66</v>
      </c>
      <c r="D43" s="16">
        <f>AVERAGE(D27:D40)</f>
        <v>93.188649350649357</v>
      </c>
      <c r="E43" s="16">
        <f>AVERAGE(E27:E40)</f>
        <v>87.204285714285717</v>
      </c>
      <c r="H43" t="s">
        <v>69</v>
      </c>
      <c r="I43" s="16">
        <f>AVERAGE(I27:I40)</f>
        <v>94.399675324675314</v>
      </c>
      <c r="K43" t="s">
        <v>69</v>
      </c>
      <c r="L43" s="16">
        <f>AVERAGE(L27:L40)</f>
        <v>93.096428571428561</v>
      </c>
      <c r="N43" t="s">
        <v>69</v>
      </c>
      <c r="O43" s="16">
        <f>AVERAGE(O27:O40)</f>
        <v>94.517142857142844</v>
      </c>
      <c r="R43" t="s">
        <v>69</v>
      </c>
      <c r="S43" s="16">
        <f>AVERAGE(S27:S40)</f>
        <v>96.72571428571429</v>
      </c>
      <c r="AJ43" s="16"/>
    </row>
    <row r="44" spans="1:36" ht="15.75">
      <c r="C44" s="17" t="s">
        <v>67</v>
      </c>
      <c r="D44" s="16">
        <f>AVERAGE(D12:D26)</f>
        <v>94.801466666666684</v>
      </c>
      <c r="E44" s="16">
        <f>AVERAGE(E12:E26)</f>
        <v>89.074666666666673</v>
      </c>
      <c r="I44" s="16">
        <f>AVERAGE(I12:I26)</f>
        <v>96.140000000000015</v>
      </c>
      <c r="K44" t="s">
        <v>70</v>
      </c>
      <c r="L44" s="16">
        <f>AVERAGE(L12:L26)</f>
        <v>94.48</v>
      </c>
      <c r="N44" t="s">
        <v>70</v>
      </c>
      <c r="O44" s="16">
        <f>AVERAGE(O12:O26)</f>
        <v>95.411999999999992</v>
      </c>
      <c r="R44" t="s">
        <v>70</v>
      </c>
      <c r="S44" s="16">
        <f>AVERAGE(S12:S26)</f>
        <v>98.900666666666666</v>
      </c>
      <c r="AJ44" s="16"/>
    </row>
    <row r="45" spans="1:36" ht="15.75">
      <c r="C45" s="17" t="s">
        <v>68</v>
      </c>
      <c r="D45">
        <v>96.26</v>
      </c>
      <c r="E45">
        <v>96.26</v>
      </c>
      <c r="AJ45" s="16"/>
    </row>
  </sheetData>
  <autoFilter ref="B1:B45"/>
  <sortState ref="A2:D67">
    <sortCondition descending="1" ref="D1"/>
  </sortState>
  <mergeCells count="23">
    <mergeCell ref="A2:C2"/>
    <mergeCell ref="A4:C4"/>
    <mergeCell ref="A5:C5"/>
    <mergeCell ref="A1:E1"/>
    <mergeCell ref="A3:C3"/>
    <mergeCell ref="D3:F3"/>
    <mergeCell ref="D4:F4"/>
    <mergeCell ref="T10:V10"/>
    <mergeCell ref="T9:V9"/>
    <mergeCell ref="E8:V8"/>
    <mergeCell ref="A7:F7"/>
    <mergeCell ref="A8:A11"/>
    <mergeCell ref="C8:C11"/>
    <mergeCell ref="D8:D11"/>
    <mergeCell ref="E9:H9"/>
    <mergeCell ref="I9:K9"/>
    <mergeCell ref="L9:O9"/>
    <mergeCell ref="P9:S9"/>
    <mergeCell ref="E10:H10"/>
    <mergeCell ref="I10:K10"/>
    <mergeCell ref="L10:O10"/>
    <mergeCell ref="P10:S10"/>
    <mergeCell ref="B8:B11"/>
  </mergeCells>
  <pageMargins left="0.7" right="0.7" top="0.75" bottom="0.75" header="0.3" footer="0.3"/>
  <pageSetup paperSize="9" scale="99" orientation="landscape" r:id="rId1"/>
  <rowBreaks count="1" manualBreakCount="1">
    <brk id="33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Сведения о независимой оценке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kozlovadn</cp:lastModifiedBy>
  <dcterms:created xsi:type="dcterms:W3CDTF">2016-12-16T08:36:10Z</dcterms:created>
  <dcterms:modified xsi:type="dcterms:W3CDTF">2022-02-15T14:38:00Z</dcterms:modified>
</cp:coreProperties>
</file>